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WAUTHIER\Desktop\"/>
    </mc:Choice>
  </mc:AlternateContent>
  <bookViews>
    <workbookView xWindow="0" yWindow="0" windowWidth="25200" windowHeight="11985"/>
  </bookViews>
  <sheets>
    <sheet name="Calculator" sheetId="1" r:id="rId1"/>
    <sheet name="Register typ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C82" i="1"/>
  <c r="C64" i="1"/>
  <c r="D64" i="1" s="1"/>
  <c r="E71" i="1"/>
  <c r="F74" i="1"/>
  <c r="C71" i="1"/>
  <c r="L13" i="1"/>
  <c r="F82" i="1" l="1"/>
  <c r="G71" i="1"/>
  <c r="C13" i="1"/>
  <c r="J13" i="1"/>
  <c r="I13" i="1"/>
  <c r="F16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3" i="1"/>
  <c r="K13" i="1" l="1"/>
</calcChain>
</file>

<file path=xl/sharedStrings.xml><?xml version="1.0" encoding="utf-8"?>
<sst xmlns="http://schemas.openxmlformats.org/spreadsheetml/2006/main" count="186" uniqueCount="86">
  <si>
    <t>Panel</t>
  </si>
  <si>
    <t>Circuit</t>
  </si>
  <si>
    <t>Cable</t>
  </si>
  <si>
    <t>Function</t>
  </si>
  <si>
    <t>FG-NET</t>
  </si>
  <si>
    <t>FG-BBOX #10</t>
  </si>
  <si>
    <t>FG-BBOX #11</t>
  </si>
  <si>
    <t>FG-BBOX #12</t>
  </si>
  <si>
    <t>FG-BBOX #13</t>
  </si>
  <si>
    <t>FG-BBOX #14</t>
  </si>
  <si>
    <t>FG-BBOX #15</t>
  </si>
  <si>
    <t>FG-BBOX #16</t>
  </si>
  <si>
    <t>Alarm location</t>
  </si>
  <si>
    <t>Alarm state</t>
  </si>
  <si>
    <t>Alarm type</t>
  </si>
  <si>
    <t>Register</t>
  </si>
  <si>
    <t>FG-BBOX #01</t>
  </si>
  <si>
    <t>FG-BBOX #02</t>
  </si>
  <si>
    <t>FG-BBOX #03</t>
  </si>
  <si>
    <t>FG-BBOX #04</t>
  </si>
  <si>
    <t>FG-BBOX #05</t>
  </si>
  <si>
    <t>FG-BBOX #06</t>
  </si>
  <si>
    <t>FG-BBOX #07</t>
  </si>
  <si>
    <t>FG-BBOX #08</t>
  </si>
  <si>
    <t>FG-BBOX #09</t>
  </si>
  <si>
    <t>Protocol</t>
  </si>
  <si>
    <t>JBUS</t>
  </si>
  <si>
    <t>MODBUS</t>
  </si>
  <si>
    <t>FG-NET / FG-BBOX Modbus registers calculator</t>
  </si>
  <si>
    <t>Additional registers</t>
  </si>
  <si>
    <t>Global register</t>
  </si>
  <si>
    <t>Register type</t>
  </si>
  <si>
    <t>- Show all leaks, all breaks anywhere on the system</t>
  </si>
  <si>
    <t>- Register type 4</t>
  </si>
  <si>
    <t>- Show all leaks, all breaks anywhere on a circuit</t>
  </si>
  <si>
    <t>- Register type 5</t>
  </si>
  <si>
    <t>Global registers per circuit</t>
  </si>
  <si>
    <t>Satellites communication registers</t>
  </si>
  <si>
    <t>- Show if a satellite box is enabled or disabled</t>
  </si>
  <si>
    <t>- Show if an enabled satellite is online or offline</t>
  </si>
  <si>
    <t>FG-RELAYS #10</t>
  </si>
  <si>
    <t>FG-RELAYS #11</t>
  </si>
  <si>
    <t>FG-RELAYS #12</t>
  </si>
  <si>
    <t>FG-RELAYS #13</t>
  </si>
  <si>
    <t>FG-RELAYS #14</t>
  </si>
  <si>
    <t>FG-RELAYS #15</t>
  </si>
  <si>
    <t>FG-RELAYS #16</t>
  </si>
  <si>
    <t>FG-RELAYS #01</t>
  </si>
  <si>
    <t>FG-RELAYS #02</t>
  </si>
  <si>
    <t>FG-RELAYS #03</t>
  </si>
  <si>
    <t>FG-RELAYS #04</t>
  </si>
  <si>
    <t>FG-RELAYS #05</t>
  </si>
  <si>
    <t>FG-RELAYS #06</t>
  </si>
  <si>
    <t>FG-RELAYS #07</t>
  </si>
  <si>
    <t>FG-RELAYS #08</t>
  </si>
  <si>
    <t>FG-RELAYS #09</t>
  </si>
  <si>
    <t>Cables registers</t>
  </si>
  <si>
    <t>- 3 registers per cable (select function)</t>
  </si>
  <si>
    <t>- Alarm type: Show leak and breaks</t>
  </si>
  <si>
    <t>- Alarm state: Show if the alarm is new, or seen, or acknowledged, or ejected</t>
  </si>
  <si>
    <t>- Alarm location: Show the location in meters of leak alarms</t>
  </si>
  <si>
    <t>- Register type: depends of the function</t>
  </si>
  <si>
    <t>BITS POSITION IN TYPE 1 REGISTERS</t>
  </si>
  <si>
    <t>UNUSED</t>
  </si>
  <si>
    <t>CABLE
BREAK
(ALL TYPES)</t>
  </si>
  <si>
    <t>LEAK</t>
  </si>
  <si>
    <t>CABLE
BREAK
END PLUG</t>
  </si>
  <si>
    <t>CABLE
BREAK
SENSOR</t>
  </si>
  <si>
    <t>CABLE
BREAK
BUS</t>
  </si>
  <si>
    <t>BITS POSITION IN TYPE 2 REGISTERS</t>
  </si>
  <si>
    <t>EJECTED</t>
  </si>
  <si>
    <t>ACKED</t>
  </si>
  <si>
    <t>SEEN</t>
  </si>
  <si>
    <t>NEW</t>
  </si>
  <si>
    <t>BITS POSITION IN TYPE 3 REGISTERS</t>
  </si>
  <si>
    <t>LOCATION (in meters, associated values)</t>
  </si>
  <si>
    <t>BITS POSITION IN TYPE 4 REGISTERS</t>
  </si>
  <si>
    <t>EXTERNAL
DEVICES
OFFLINE</t>
  </si>
  <si>
    <t>BITS POSITION IN TYPE 5 REGISTERS</t>
  </si>
  <si>
    <t>BITS POSITION IN TYPE 6 REGISTERS</t>
  </si>
  <si>
    <t>DEVICE
DISABLED</t>
  </si>
  <si>
    <t>EXTERNAL
DEVICE
OFFLINE</t>
  </si>
  <si>
    <t>- Register type 6</t>
  </si>
  <si>
    <t>Check the second sheet for register types</t>
  </si>
  <si>
    <t>Select values in grey cells</t>
  </si>
  <si>
    <t>- Show communication trouble with any satellite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</si>
</sst>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10"/>
      <name val="Calibri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49" fontId="4" fillId="0" borderId="5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workbookViewId="0"/>
  </sheetViews>
  <sheetFormatPr baseColWidth="10" defaultRowHeight="15" x14ac:dyDescent="0.25"/>
  <cols>
    <col min="1" max="1" width="3.42578125" style="1" customWidth="1"/>
    <col min="2" max="2" width="11.42578125" style="1"/>
    <col min="3" max="3" width="11.42578125" style="1" hidden="1" customWidth="1"/>
    <col min="4" max="4" width="15.28515625" style="1" customWidth="1"/>
    <col min="5" max="5" width="14.42578125" style="1" hidden="1" customWidth="1"/>
    <col min="6" max="6" width="8.42578125" style="1" customWidth="1"/>
    <col min="7" max="7" width="8.5703125" style="1" customWidth="1"/>
    <col min="8" max="8" width="16.28515625" style="1" customWidth="1"/>
    <col min="9" max="10" width="16.28515625" style="1" hidden="1" customWidth="1"/>
    <col min="11" max="12" width="16.28515625" style="1" customWidth="1"/>
    <col min="13" max="13" width="13.85546875" style="1" customWidth="1"/>
    <col min="14" max="16384" width="11.42578125" style="1"/>
  </cols>
  <sheetData>
    <row r="1" spans="1:13" x14ac:dyDescent="0.25">
      <c r="A1" s="13"/>
      <c r="B1" s="14" t="s">
        <v>28</v>
      </c>
    </row>
    <row r="2" spans="1:13" x14ac:dyDescent="0.25">
      <c r="B2" s="20" t="s">
        <v>83</v>
      </c>
    </row>
    <row r="3" spans="1:13" x14ac:dyDescent="0.25">
      <c r="B3" s="20" t="s">
        <v>84</v>
      </c>
    </row>
    <row r="4" spans="1:13" ht="15.75" thickBot="1" x14ac:dyDescent="0.3"/>
    <row r="5" spans="1:13" x14ac:dyDescent="0.25">
      <c r="B5" s="30" t="s">
        <v>56</v>
      </c>
      <c r="C5" s="14"/>
      <c r="D5" s="14"/>
      <c r="E5" s="14"/>
      <c r="F5" s="14"/>
      <c r="G5" s="14"/>
      <c r="H5" s="14"/>
      <c r="I5" s="14"/>
      <c r="J5" s="14"/>
      <c r="K5" s="14"/>
      <c r="L5" s="15"/>
      <c r="M5" s="3"/>
    </row>
    <row r="6" spans="1:13" x14ac:dyDescent="0.25">
      <c r="B6" s="31" t="s">
        <v>57</v>
      </c>
      <c r="C6" s="32"/>
      <c r="D6" s="32"/>
      <c r="E6" s="12"/>
      <c r="F6" s="12"/>
      <c r="G6" s="12"/>
      <c r="H6" s="12"/>
      <c r="I6" s="12"/>
      <c r="J6" s="12"/>
      <c r="K6" s="12"/>
      <c r="L6" s="29"/>
      <c r="M6" s="3"/>
    </row>
    <row r="7" spans="1:13" x14ac:dyDescent="0.25">
      <c r="B7" s="31"/>
      <c r="C7" s="32"/>
      <c r="D7" s="33" t="s">
        <v>58</v>
      </c>
      <c r="E7" s="12"/>
      <c r="F7" s="12"/>
      <c r="G7" s="12"/>
      <c r="H7" s="12"/>
      <c r="I7" s="12"/>
      <c r="J7" s="12"/>
      <c r="K7" s="12"/>
      <c r="L7" s="29"/>
      <c r="M7" s="3"/>
    </row>
    <row r="8" spans="1:13" x14ac:dyDescent="0.25">
      <c r="B8" s="31"/>
      <c r="C8" s="32"/>
      <c r="D8" s="33" t="s">
        <v>59</v>
      </c>
      <c r="E8" s="12"/>
      <c r="F8" s="12"/>
      <c r="G8" s="12"/>
      <c r="H8" s="12"/>
      <c r="I8" s="12"/>
      <c r="J8" s="12"/>
      <c r="K8" s="12"/>
      <c r="L8" s="29"/>
      <c r="M8" s="3"/>
    </row>
    <row r="9" spans="1:13" x14ac:dyDescent="0.25">
      <c r="B9" s="31"/>
      <c r="C9" s="32"/>
      <c r="D9" s="33" t="s">
        <v>60</v>
      </c>
      <c r="E9" s="12"/>
      <c r="F9" s="12"/>
      <c r="G9" s="12"/>
      <c r="H9" s="12"/>
      <c r="I9" s="12"/>
      <c r="J9" s="12"/>
      <c r="K9" s="12"/>
      <c r="L9" s="29"/>
      <c r="M9" s="3"/>
    </row>
    <row r="10" spans="1:13" x14ac:dyDescent="0.25">
      <c r="B10" s="31" t="s">
        <v>61</v>
      </c>
      <c r="C10" s="32"/>
      <c r="D10" s="33"/>
      <c r="E10" s="12"/>
      <c r="F10" s="12"/>
      <c r="G10" s="12"/>
      <c r="H10" s="12"/>
      <c r="I10" s="12"/>
      <c r="J10" s="12"/>
      <c r="K10" s="12"/>
      <c r="L10" s="29"/>
      <c r="M10" s="3"/>
    </row>
    <row r="11" spans="1:13" x14ac:dyDescent="0.25">
      <c r="B11" s="27"/>
      <c r="C11" s="4"/>
      <c r="D11" s="28"/>
      <c r="E11" s="4"/>
      <c r="F11" s="4"/>
      <c r="G11" s="4"/>
      <c r="H11" s="4"/>
      <c r="I11" s="4"/>
      <c r="J11" s="4"/>
      <c r="K11" s="4"/>
      <c r="L11" s="5"/>
    </row>
    <row r="12" spans="1:13" x14ac:dyDescent="0.25">
      <c r="B12" s="6" t="s">
        <v>25</v>
      </c>
      <c r="C12" s="7"/>
      <c r="D12" s="7" t="s">
        <v>0</v>
      </c>
      <c r="E12" s="7"/>
      <c r="F12" s="7" t="s">
        <v>1</v>
      </c>
      <c r="G12" s="7" t="s">
        <v>2</v>
      </c>
      <c r="H12" s="7" t="s">
        <v>3</v>
      </c>
      <c r="I12" s="7"/>
      <c r="J12" s="7"/>
      <c r="K12" s="7" t="s">
        <v>15</v>
      </c>
      <c r="L12" s="8" t="s">
        <v>31</v>
      </c>
    </row>
    <row r="13" spans="1:13" ht="15.75" thickBot="1" x14ac:dyDescent="0.3">
      <c r="B13" s="34" t="s">
        <v>27</v>
      </c>
      <c r="C13" s="35">
        <f>IF(B13="JBUS",0,IF(B13="MODBUS",1,""))</f>
        <v>1</v>
      </c>
      <c r="D13" s="36" t="s">
        <v>4</v>
      </c>
      <c r="E13" s="35">
        <f>IF(D13="FG-NET",0,RIGHT(D13,2))</f>
        <v>0</v>
      </c>
      <c r="F13" s="36">
        <v>1</v>
      </c>
      <c r="G13" s="36">
        <v>1</v>
      </c>
      <c r="H13" s="36" t="s">
        <v>14</v>
      </c>
      <c r="I13" s="9">
        <f>IF(H13="Alarm type", 7,IF(H13="Alarm state",8, IF(H13="Alarm location",9,"")))</f>
        <v>7</v>
      </c>
      <c r="J13" s="9">
        <f>IF(H13="Alarm type", 10,IF(H13="Alarm state",15, IF(H13="Alarm location",20,"")))</f>
        <v>10</v>
      </c>
      <c r="K13" s="82">
        <f>IF(E13=0,I13*1000+F13*100+G13,J13*1000+(((E13*2)-2+F13)*100)+G13)+C13</f>
        <v>7102</v>
      </c>
      <c r="L13" s="83">
        <f>IF(H13="Alarm type",1,IF(H13="Alarm state",2,IF(H13="Alarm location",3,"")))</f>
        <v>1</v>
      </c>
    </row>
    <row r="14" spans="1:13" hidden="1" x14ac:dyDescent="0.25">
      <c r="B14" s="1" t="s">
        <v>26</v>
      </c>
      <c r="D14" s="1" t="s">
        <v>4</v>
      </c>
      <c r="E14" s="1">
        <f>IF(D14="FG-NET",0,RIGHT(D14,2))</f>
        <v>0</v>
      </c>
      <c r="F14" s="1">
        <v>1</v>
      </c>
      <c r="G14" s="2">
        <v>1</v>
      </c>
      <c r="H14" s="1" t="s">
        <v>14</v>
      </c>
    </row>
    <row r="15" spans="1:13" hidden="1" x14ac:dyDescent="0.25">
      <c r="B15" s="1" t="s">
        <v>27</v>
      </c>
      <c r="D15" s="1" t="s">
        <v>16</v>
      </c>
      <c r="E15" s="1" t="str">
        <f t="shared" ref="E15:E30" si="0">IF(D15="FG-NET",0,RIGHT(D15,2))</f>
        <v>01</v>
      </c>
      <c r="F15" s="1">
        <v>2</v>
      </c>
      <c r="G15" s="2">
        <v>2</v>
      </c>
      <c r="H15" s="1" t="s">
        <v>13</v>
      </c>
    </row>
    <row r="16" spans="1:13" hidden="1" x14ac:dyDescent="0.25">
      <c r="D16" s="1" t="s">
        <v>17</v>
      </c>
      <c r="E16" s="1" t="str">
        <f t="shared" si="0"/>
        <v>02</v>
      </c>
      <c r="F16" s="1">
        <f>IF(D13="FG-NET",3,"3 --&gt; N/A")</f>
        <v>3</v>
      </c>
      <c r="G16" s="2">
        <v>3</v>
      </c>
      <c r="H16" s="1" t="s">
        <v>12</v>
      </c>
    </row>
    <row r="17" spans="4:7" hidden="1" x14ac:dyDescent="0.25">
      <c r="D17" s="1" t="s">
        <v>18</v>
      </c>
      <c r="E17" s="1" t="str">
        <f t="shared" si="0"/>
        <v>03</v>
      </c>
      <c r="G17" s="2">
        <v>4</v>
      </c>
    </row>
    <row r="18" spans="4:7" hidden="1" x14ac:dyDescent="0.25">
      <c r="D18" s="1" t="s">
        <v>19</v>
      </c>
      <c r="E18" s="1" t="str">
        <f t="shared" si="0"/>
        <v>04</v>
      </c>
      <c r="G18" s="2">
        <v>5</v>
      </c>
    </row>
    <row r="19" spans="4:7" hidden="1" x14ac:dyDescent="0.25">
      <c r="D19" s="1" t="s">
        <v>20</v>
      </c>
      <c r="E19" s="1" t="str">
        <f t="shared" si="0"/>
        <v>05</v>
      </c>
      <c r="G19" s="2">
        <v>6</v>
      </c>
    </row>
    <row r="20" spans="4:7" hidden="1" x14ac:dyDescent="0.25">
      <c r="D20" s="1" t="s">
        <v>21</v>
      </c>
      <c r="E20" s="1" t="str">
        <f t="shared" si="0"/>
        <v>06</v>
      </c>
      <c r="G20" s="2">
        <v>7</v>
      </c>
    </row>
    <row r="21" spans="4:7" hidden="1" x14ac:dyDescent="0.25">
      <c r="D21" s="1" t="s">
        <v>22</v>
      </c>
      <c r="E21" s="1" t="str">
        <f t="shared" si="0"/>
        <v>07</v>
      </c>
      <c r="G21" s="2">
        <v>8</v>
      </c>
    </row>
    <row r="22" spans="4:7" hidden="1" x14ac:dyDescent="0.25">
      <c r="D22" s="1" t="s">
        <v>23</v>
      </c>
      <c r="E22" s="1" t="str">
        <f t="shared" si="0"/>
        <v>08</v>
      </c>
      <c r="G22" s="2">
        <v>9</v>
      </c>
    </row>
    <row r="23" spans="4:7" hidden="1" x14ac:dyDescent="0.25">
      <c r="D23" s="1" t="s">
        <v>24</v>
      </c>
      <c r="E23" s="1" t="str">
        <f t="shared" si="0"/>
        <v>09</v>
      </c>
      <c r="G23" s="2">
        <v>10</v>
      </c>
    </row>
    <row r="24" spans="4:7" hidden="1" x14ac:dyDescent="0.25">
      <c r="D24" s="1" t="s">
        <v>5</v>
      </c>
      <c r="E24" s="1" t="str">
        <f t="shared" si="0"/>
        <v>10</v>
      </c>
      <c r="G24" s="2">
        <v>11</v>
      </c>
    </row>
    <row r="25" spans="4:7" hidden="1" x14ac:dyDescent="0.25">
      <c r="D25" s="1" t="s">
        <v>6</v>
      </c>
      <c r="E25" s="1" t="str">
        <f t="shared" si="0"/>
        <v>11</v>
      </c>
      <c r="G25" s="2">
        <v>12</v>
      </c>
    </row>
    <row r="26" spans="4:7" hidden="1" x14ac:dyDescent="0.25">
      <c r="D26" s="1" t="s">
        <v>7</v>
      </c>
      <c r="E26" s="1" t="str">
        <f t="shared" si="0"/>
        <v>12</v>
      </c>
      <c r="G26" s="2">
        <v>13</v>
      </c>
    </row>
    <row r="27" spans="4:7" hidden="1" x14ac:dyDescent="0.25">
      <c r="D27" s="1" t="s">
        <v>8</v>
      </c>
      <c r="E27" s="1" t="str">
        <f t="shared" si="0"/>
        <v>13</v>
      </c>
      <c r="G27" s="2">
        <v>14</v>
      </c>
    </row>
    <row r="28" spans="4:7" hidden="1" x14ac:dyDescent="0.25">
      <c r="D28" s="1" t="s">
        <v>9</v>
      </c>
      <c r="E28" s="1" t="str">
        <f t="shared" si="0"/>
        <v>14</v>
      </c>
      <c r="G28" s="2">
        <v>15</v>
      </c>
    </row>
    <row r="29" spans="4:7" hidden="1" x14ac:dyDescent="0.25">
      <c r="D29" s="1" t="s">
        <v>10</v>
      </c>
      <c r="E29" s="1" t="str">
        <f t="shared" si="0"/>
        <v>15</v>
      </c>
      <c r="G29" s="2">
        <v>16</v>
      </c>
    </row>
    <row r="30" spans="4:7" hidden="1" x14ac:dyDescent="0.25">
      <c r="D30" s="1" t="s">
        <v>11</v>
      </c>
      <c r="E30" s="1" t="str">
        <f t="shared" si="0"/>
        <v>16</v>
      </c>
      <c r="G30" s="2">
        <v>17</v>
      </c>
    </row>
    <row r="31" spans="4:7" hidden="1" x14ac:dyDescent="0.25">
      <c r="G31" s="2">
        <v>18</v>
      </c>
    </row>
    <row r="32" spans="4:7" hidden="1" x14ac:dyDescent="0.25">
      <c r="G32" s="2">
        <v>19</v>
      </c>
    </row>
    <row r="33" spans="7:7" hidden="1" x14ac:dyDescent="0.25">
      <c r="G33" s="2">
        <v>20</v>
      </c>
    </row>
    <row r="34" spans="7:7" hidden="1" x14ac:dyDescent="0.25">
      <c r="G34" s="2">
        <v>21</v>
      </c>
    </row>
    <row r="35" spans="7:7" hidden="1" x14ac:dyDescent="0.25">
      <c r="G35" s="2">
        <v>22</v>
      </c>
    </row>
    <row r="36" spans="7:7" hidden="1" x14ac:dyDescent="0.25">
      <c r="G36" s="2">
        <v>23</v>
      </c>
    </row>
    <row r="37" spans="7:7" hidden="1" x14ac:dyDescent="0.25">
      <c r="G37" s="2">
        <v>24</v>
      </c>
    </row>
    <row r="38" spans="7:7" hidden="1" x14ac:dyDescent="0.25">
      <c r="G38" s="2">
        <v>25</v>
      </c>
    </row>
    <row r="39" spans="7:7" hidden="1" x14ac:dyDescent="0.25">
      <c r="G39" s="2">
        <v>26</v>
      </c>
    </row>
    <row r="40" spans="7:7" hidden="1" x14ac:dyDescent="0.25">
      <c r="G40" s="2">
        <v>27</v>
      </c>
    </row>
    <row r="41" spans="7:7" hidden="1" x14ac:dyDescent="0.25">
      <c r="G41" s="2">
        <v>28</v>
      </c>
    </row>
    <row r="42" spans="7:7" hidden="1" x14ac:dyDescent="0.25">
      <c r="G42" s="2">
        <v>29</v>
      </c>
    </row>
    <row r="43" spans="7:7" hidden="1" x14ac:dyDescent="0.25">
      <c r="G43" s="2">
        <v>30</v>
      </c>
    </row>
    <row r="44" spans="7:7" hidden="1" x14ac:dyDescent="0.25">
      <c r="G44" s="2">
        <v>31</v>
      </c>
    </row>
    <row r="45" spans="7:7" hidden="1" x14ac:dyDescent="0.25">
      <c r="G45" s="2">
        <v>32</v>
      </c>
    </row>
    <row r="46" spans="7:7" hidden="1" x14ac:dyDescent="0.25">
      <c r="G46" s="2">
        <v>33</v>
      </c>
    </row>
    <row r="47" spans="7:7" hidden="1" x14ac:dyDescent="0.25">
      <c r="G47" s="2">
        <v>34</v>
      </c>
    </row>
    <row r="48" spans="7:7" hidden="1" x14ac:dyDescent="0.25">
      <c r="G48" s="2">
        <v>35</v>
      </c>
    </row>
    <row r="49" spans="2:12" hidden="1" x14ac:dyDescent="0.25">
      <c r="G49" s="2">
        <v>36</v>
      </c>
    </row>
    <row r="50" spans="2:12" hidden="1" x14ac:dyDescent="0.25">
      <c r="G50" s="2">
        <v>37</v>
      </c>
    </row>
    <row r="51" spans="2:12" hidden="1" x14ac:dyDescent="0.25">
      <c r="G51" s="2">
        <v>38</v>
      </c>
    </row>
    <row r="52" spans="2:12" hidden="1" x14ac:dyDescent="0.25">
      <c r="G52" s="2">
        <v>39</v>
      </c>
    </row>
    <row r="53" spans="2:12" hidden="1" x14ac:dyDescent="0.25">
      <c r="G53" s="2">
        <v>40</v>
      </c>
    </row>
    <row r="56" spans="2:12" x14ac:dyDescent="0.25">
      <c r="B56" s="17" t="s">
        <v>29</v>
      </c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 ht="15.75" thickBot="1" x14ac:dyDescent="0.3">
      <c r="B57" s="18"/>
    </row>
    <row r="58" spans="2:12" x14ac:dyDescent="0.25">
      <c r="B58" s="21" t="s">
        <v>30</v>
      </c>
      <c r="C58" s="22"/>
      <c r="D58" s="22"/>
      <c r="E58" s="22"/>
      <c r="F58" s="22"/>
      <c r="G58" s="22"/>
      <c r="H58" s="23"/>
    </row>
    <row r="59" spans="2:12" x14ac:dyDescent="0.25">
      <c r="B59" s="24" t="s">
        <v>32</v>
      </c>
      <c r="C59" s="4"/>
      <c r="D59" s="4"/>
      <c r="E59" s="4"/>
      <c r="F59" s="4"/>
      <c r="G59" s="4"/>
      <c r="H59" s="5"/>
    </row>
    <row r="60" spans="2:12" x14ac:dyDescent="0.25">
      <c r="B60" s="24" t="s">
        <v>85</v>
      </c>
      <c r="C60" s="4"/>
      <c r="D60" s="4"/>
      <c r="E60" s="4"/>
      <c r="F60" s="4"/>
      <c r="G60" s="4"/>
      <c r="H60" s="5"/>
    </row>
    <row r="61" spans="2:12" x14ac:dyDescent="0.25">
      <c r="B61" s="24" t="s">
        <v>33</v>
      </c>
      <c r="C61" s="4"/>
      <c r="D61" s="4"/>
      <c r="E61" s="4"/>
      <c r="F61" s="4"/>
      <c r="G61" s="4"/>
      <c r="H61" s="5"/>
    </row>
    <row r="62" spans="2:12" x14ac:dyDescent="0.25">
      <c r="B62" s="24"/>
      <c r="C62" s="4"/>
      <c r="D62" s="4"/>
      <c r="E62" s="4"/>
      <c r="F62" s="4"/>
      <c r="G62" s="4"/>
      <c r="H62" s="5"/>
    </row>
    <row r="63" spans="2:12" x14ac:dyDescent="0.25">
      <c r="B63" s="25" t="s">
        <v>25</v>
      </c>
      <c r="C63" s="4"/>
      <c r="D63" s="7" t="s">
        <v>15</v>
      </c>
      <c r="E63" s="4"/>
      <c r="F63" s="4"/>
      <c r="G63" s="4"/>
      <c r="H63" s="5"/>
    </row>
    <row r="64" spans="2:12" ht="15.75" thickBot="1" x14ac:dyDescent="0.3">
      <c r="B64" s="34" t="s">
        <v>27</v>
      </c>
      <c r="C64" s="11">
        <f>IF(B64="JBUS",0,IF(B64="MODBUS",1,""))</f>
        <v>1</v>
      </c>
      <c r="D64" s="82">
        <f>4096+C64</f>
        <v>4097</v>
      </c>
      <c r="E64" s="9"/>
      <c r="F64" s="9"/>
      <c r="G64" s="9"/>
      <c r="H64" s="10"/>
    </row>
    <row r="65" spans="2:8" ht="15.75" thickBot="1" x14ac:dyDescent="0.3">
      <c r="B65" s="19"/>
    </row>
    <row r="66" spans="2:8" x14ac:dyDescent="0.25">
      <c r="B66" s="21" t="s">
        <v>36</v>
      </c>
      <c r="C66" s="22"/>
      <c r="D66" s="22"/>
      <c r="E66" s="22"/>
      <c r="F66" s="22"/>
      <c r="G66" s="22"/>
      <c r="H66" s="23"/>
    </row>
    <row r="67" spans="2:8" x14ac:dyDescent="0.25">
      <c r="B67" s="24" t="s">
        <v>34</v>
      </c>
      <c r="C67" s="4"/>
      <c r="D67" s="4"/>
      <c r="E67" s="4"/>
      <c r="F67" s="4"/>
      <c r="G67" s="4"/>
      <c r="H67" s="5"/>
    </row>
    <row r="68" spans="2:8" x14ac:dyDescent="0.25">
      <c r="B68" s="24" t="s">
        <v>35</v>
      </c>
      <c r="C68" s="4"/>
      <c r="D68" s="4"/>
      <c r="E68" s="4"/>
      <c r="F68" s="4"/>
      <c r="G68" s="4"/>
      <c r="H68" s="5"/>
    </row>
    <row r="69" spans="2:8" x14ac:dyDescent="0.25">
      <c r="B69" s="24"/>
      <c r="C69" s="4"/>
      <c r="D69" s="4"/>
      <c r="E69" s="4"/>
      <c r="F69" s="4"/>
      <c r="G69" s="4"/>
      <c r="H69" s="5"/>
    </row>
    <row r="70" spans="2:8" x14ac:dyDescent="0.25">
      <c r="B70" s="25" t="s">
        <v>25</v>
      </c>
      <c r="C70" s="7"/>
      <c r="D70" s="7" t="s">
        <v>0</v>
      </c>
      <c r="E70" s="7"/>
      <c r="F70" s="7" t="s">
        <v>1</v>
      </c>
      <c r="G70" s="7" t="s">
        <v>15</v>
      </c>
      <c r="H70" s="5"/>
    </row>
    <row r="71" spans="2:8" ht="15.75" thickBot="1" x14ac:dyDescent="0.3">
      <c r="B71" s="34" t="s">
        <v>27</v>
      </c>
      <c r="C71" s="35">
        <f>IF(B71="JBUS",0,IF(B71="MODBUS",1,""))</f>
        <v>1</v>
      </c>
      <c r="D71" s="36" t="s">
        <v>4</v>
      </c>
      <c r="E71" s="35">
        <f>IF(D71="FG-NET",-1,RIGHT(D71,2))</f>
        <v>-1</v>
      </c>
      <c r="F71" s="36">
        <v>1</v>
      </c>
      <c r="G71" s="82">
        <f>4100+((E71*2)-1)+F71-1+C71</f>
        <v>4098</v>
      </c>
      <c r="H71" s="10"/>
    </row>
    <row r="72" spans="2:8" hidden="1" x14ac:dyDescent="0.25">
      <c r="B72" s="19"/>
      <c r="F72" s="1">
        <v>1</v>
      </c>
    </row>
    <row r="73" spans="2:8" hidden="1" x14ac:dyDescent="0.25">
      <c r="B73" s="19"/>
      <c r="F73" s="1">
        <v>2</v>
      </c>
    </row>
    <row r="74" spans="2:8" hidden="1" x14ac:dyDescent="0.25">
      <c r="B74" s="19"/>
      <c r="F74" s="1">
        <f>IF(D71="FG-NET",3,"3 --&gt; N/A")</f>
        <v>3</v>
      </c>
    </row>
    <row r="75" spans="2:8" ht="15.75" thickBot="1" x14ac:dyDescent="0.3">
      <c r="B75" s="19"/>
    </row>
    <row r="76" spans="2:8" x14ac:dyDescent="0.25">
      <c r="B76" s="21" t="s">
        <v>37</v>
      </c>
      <c r="C76" s="22"/>
      <c r="D76" s="22"/>
      <c r="E76" s="22"/>
      <c r="F76" s="22"/>
      <c r="G76" s="22"/>
      <c r="H76" s="23"/>
    </row>
    <row r="77" spans="2:8" x14ac:dyDescent="0.25">
      <c r="B77" s="24" t="s">
        <v>38</v>
      </c>
      <c r="C77" s="4"/>
      <c r="D77" s="4"/>
      <c r="E77" s="4"/>
      <c r="F77" s="4"/>
      <c r="G77" s="4"/>
      <c r="H77" s="5"/>
    </row>
    <row r="78" spans="2:8" x14ac:dyDescent="0.25">
      <c r="B78" s="26" t="s">
        <v>39</v>
      </c>
      <c r="C78" s="4"/>
      <c r="D78" s="4"/>
      <c r="E78" s="4"/>
      <c r="F78" s="4"/>
      <c r="G78" s="4"/>
      <c r="H78" s="5"/>
    </row>
    <row r="79" spans="2:8" x14ac:dyDescent="0.25">
      <c r="B79" s="26" t="s">
        <v>82</v>
      </c>
      <c r="C79" s="4"/>
      <c r="D79" s="4"/>
      <c r="E79" s="4"/>
      <c r="F79" s="4"/>
      <c r="G79" s="4"/>
      <c r="H79" s="5"/>
    </row>
    <row r="80" spans="2:8" x14ac:dyDescent="0.25">
      <c r="B80" s="27"/>
      <c r="C80" s="4"/>
      <c r="D80" s="4"/>
      <c r="E80" s="4"/>
      <c r="F80" s="4"/>
      <c r="G80" s="4"/>
      <c r="H80" s="5"/>
    </row>
    <row r="81" spans="2:8" x14ac:dyDescent="0.25">
      <c r="B81" s="25" t="s">
        <v>25</v>
      </c>
      <c r="C81" s="4"/>
      <c r="D81" s="7" t="s">
        <v>0</v>
      </c>
      <c r="E81" s="4"/>
      <c r="F81" s="7" t="s">
        <v>15</v>
      </c>
      <c r="G81" s="4"/>
      <c r="H81" s="5"/>
    </row>
    <row r="82" spans="2:8" ht="15.75" thickBot="1" x14ac:dyDescent="0.3">
      <c r="B82" s="34" t="s">
        <v>27</v>
      </c>
      <c r="C82" s="35">
        <f>IF(B82="JBUS",0,IF(B82="MODBUS",1,""))</f>
        <v>1</v>
      </c>
      <c r="D82" s="36" t="s">
        <v>16</v>
      </c>
      <c r="E82" s="11" t="str">
        <f>IF(LEFT(D82,7)="FG-BBOX",RIGHT(D82,2),RIGHT(D82,2)+100)</f>
        <v>01</v>
      </c>
      <c r="F82" s="82">
        <f>4200+E82+C82</f>
        <v>4202</v>
      </c>
      <c r="G82" s="9"/>
      <c r="H82" s="10"/>
    </row>
    <row r="83" spans="2:8" hidden="1" x14ac:dyDescent="0.25">
      <c r="D83" s="1" t="s">
        <v>16</v>
      </c>
    </row>
    <row r="84" spans="2:8" hidden="1" x14ac:dyDescent="0.25">
      <c r="D84" s="1" t="s">
        <v>17</v>
      </c>
    </row>
    <row r="85" spans="2:8" hidden="1" x14ac:dyDescent="0.25">
      <c r="D85" s="1" t="s">
        <v>18</v>
      </c>
    </row>
    <row r="86" spans="2:8" hidden="1" x14ac:dyDescent="0.25">
      <c r="D86" s="1" t="s">
        <v>19</v>
      </c>
    </row>
    <row r="87" spans="2:8" hidden="1" x14ac:dyDescent="0.25">
      <c r="D87" s="1" t="s">
        <v>20</v>
      </c>
    </row>
    <row r="88" spans="2:8" hidden="1" x14ac:dyDescent="0.25">
      <c r="D88" s="1" t="s">
        <v>21</v>
      </c>
    </row>
    <row r="89" spans="2:8" hidden="1" x14ac:dyDescent="0.25">
      <c r="D89" s="1" t="s">
        <v>22</v>
      </c>
    </row>
    <row r="90" spans="2:8" hidden="1" x14ac:dyDescent="0.25">
      <c r="D90" s="1" t="s">
        <v>23</v>
      </c>
    </row>
    <row r="91" spans="2:8" hidden="1" x14ac:dyDescent="0.25">
      <c r="D91" s="1" t="s">
        <v>24</v>
      </c>
    </row>
    <row r="92" spans="2:8" hidden="1" x14ac:dyDescent="0.25">
      <c r="D92" s="1" t="s">
        <v>5</v>
      </c>
    </row>
    <row r="93" spans="2:8" hidden="1" x14ac:dyDescent="0.25">
      <c r="D93" s="1" t="s">
        <v>6</v>
      </c>
    </row>
    <row r="94" spans="2:8" hidden="1" x14ac:dyDescent="0.25">
      <c r="D94" s="1" t="s">
        <v>7</v>
      </c>
    </row>
    <row r="95" spans="2:8" hidden="1" x14ac:dyDescent="0.25">
      <c r="D95" s="1" t="s">
        <v>8</v>
      </c>
    </row>
    <row r="96" spans="2:8" hidden="1" x14ac:dyDescent="0.25">
      <c r="D96" s="1" t="s">
        <v>9</v>
      </c>
    </row>
    <row r="97" spans="4:4" hidden="1" x14ac:dyDescent="0.25">
      <c r="D97" s="1" t="s">
        <v>10</v>
      </c>
    </row>
    <row r="98" spans="4:4" hidden="1" x14ac:dyDescent="0.25">
      <c r="D98" s="1" t="s">
        <v>11</v>
      </c>
    </row>
    <row r="99" spans="4:4" hidden="1" x14ac:dyDescent="0.25">
      <c r="D99" s="1" t="s">
        <v>47</v>
      </c>
    </row>
    <row r="100" spans="4:4" hidden="1" x14ac:dyDescent="0.25">
      <c r="D100" s="1" t="s">
        <v>48</v>
      </c>
    </row>
    <row r="101" spans="4:4" hidden="1" x14ac:dyDescent="0.25">
      <c r="D101" s="1" t="s">
        <v>49</v>
      </c>
    </row>
    <row r="102" spans="4:4" hidden="1" x14ac:dyDescent="0.25">
      <c r="D102" s="1" t="s">
        <v>50</v>
      </c>
    </row>
    <row r="103" spans="4:4" hidden="1" x14ac:dyDescent="0.25">
      <c r="D103" s="1" t="s">
        <v>51</v>
      </c>
    </row>
    <row r="104" spans="4:4" hidden="1" x14ac:dyDescent="0.25">
      <c r="D104" s="1" t="s">
        <v>52</v>
      </c>
    </row>
    <row r="105" spans="4:4" hidden="1" x14ac:dyDescent="0.25">
      <c r="D105" s="1" t="s">
        <v>53</v>
      </c>
    </row>
    <row r="106" spans="4:4" hidden="1" x14ac:dyDescent="0.25">
      <c r="D106" s="1" t="s">
        <v>54</v>
      </c>
    </row>
    <row r="107" spans="4:4" hidden="1" x14ac:dyDescent="0.25">
      <c r="D107" s="1" t="s">
        <v>55</v>
      </c>
    </row>
    <row r="108" spans="4:4" hidden="1" x14ac:dyDescent="0.25">
      <c r="D108" s="1" t="s">
        <v>40</v>
      </c>
    </row>
    <row r="109" spans="4:4" hidden="1" x14ac:dyDescent="0.25">
      <c r="D109" s="1" t="s">
        <v>41</v>
      </c>
    </row>
    <row r="110" spans="4:4" hidden="1" x14ac:dyDescent="0.25">
      <c r="D110" s="1" t="s">
        <v>42</v>
      </c>
    </row>
    <row r="111" spans="4:4" hidden="1" x14ac:dyDescent="0.25">
      <c r="D111" s="1" t="s">
        <v>43</v>
      </c>
    </row>
    <row r="112" spans="4:4" hidden="1" x14ac:dyDescent="0.25">
      <c r="D112" s="1" t="s">
        <v>44</v>
      </c>
    </row>
    <row r="113" spans="4:4" hidden="1" x14ac:dyDescent="0.25">
      <c r="D113" s="1" t="s">
        <v>45</v>
      </c>
    </row>
    <row r="114" spans="4:4" hidden="1" x14ac:dyDescent="0.25">
      <c r="D114" s="1" t="s">
        <v>46</v>
      </c>
    </row>
  </sheetData>
  <sheetProtection sheet="1" objects="1" scenarios="1" selectLockedCells="1"/>
  <dataValidations xWindow="83" yWindow="332" count="7">
    <dataValidation type="list" showInputMessage="1" showErrorMessage="1" errorTitle="Select from the list only" error="Select from the list only" promptTitle="Select a panel" prompt="_x000a_    - FG-NET_x000a_or_x000a_    - FG-BBOX #01_x000a_or_x000a_    - FG-BBOX #02_x000a_..._x000a_    - FG-BBOX #16" sqref="D13 D71">
      <formula1>$D$14:$D$30</formula1>
    </dataValidation>
    <dataValidation type="list" showInputMessage="1" showErrorMessage="1" errorTitle="Select from the list only" error="Select from the list only" promptTitle="Select a circuit" prompt="_x000a_    - 1_x000a_or_x000a_    - 2_x000a_or_x000a_    - 3 (FG-NET only)" sqref="F13">
      <formula1>$F$14:$F$16</formula1>
    </dataValidation>
    <dataValidation type="list" showInputMessage="1" showErrorMessage="1" errorTitle="Select from the list only" error="Select from the list only" promptTitle="Select a cable number" prompt="_x000a_From_x000a_    - 01_x000a__x000a_To_x000a_    - 40" sqref="G13">
      <formula1>$G$14:$G$53</formula1>
    </dataValidation>
    <dataValidation type="list" showInputMessage="1" showErrorMessage="1" errorTitle="Select from the list only" error="Select from the list only" promptTitle="Select a function" prompt="_x000a_    - Alarm type_x000a_(&quot;leak&quot; or &quot;break common fault&quot; or &quot;break bus&quot; or &quot;break sensor&quot; or &quot;break end of line&quot;)_x000a__x000a_    - Alarm state_x000a_(&quot;new&quot; or &quot;seen&quot; or &quot;acked&quot; or &quot;ejected&quot;)_x000a__x000a_    - Alarm location_x000a_(leak distance in meters)" sqref="H13">
      <formula1>$H$14:$H$16</formula1>
    </dataValidation>
    <dataValidation type="list" showInputMessage="1" showErrorMessage="1" errorTitle="Select from the list only" error="Select from the list only" promptTitle="Select a protocol" prompt="_x000a_    - JBUS_x000a_or_x000a_    - MODBUS" sqref="B13 B71 B64 B82">
      <formula1>$B$14:$B$15</formula1>
    </dataValidation>
    <dataValidation type="list" showInputMessage="1" showErrorMessage="1" errorTitle="Select from the list only" error="Select from the list only" promptTitle="Select a circuit" prompt="_x000a_    - 1_x000a_or_x000a_    - 2_x000a_or_x000a_    - 3 (FG-NET only)" sqref="F71">
      <formula1>$F$72:$F$74</formula1>
    </dataValidation>
    <dataValidation type="list" showInputMessage="1" showErrorMessage="1" errorTitle="Select from the list only" error="Select from the list only" promptTitle="Select a panel" prompt="_x000a_    - FG-BBOX (#01 to #16)_x000a__x000a_or_x000a__x000a_    - FG-RELAYS (#01 to #16)" sqref="D82">
      <formula1>$D$83:$D$114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>
      <selection activeCell="B2" sqref="B2:Q2"/>
    </sheetView>
  </sheetViews>
  <sheetFormatPr baseColWidth="10" defaultRowHeight="15" x14ac:dyDescent="0.25"/>
  <cols>
    <col min="1" max="1" width="2.85546875" style="16" customWidth="1"/>
    <col min="2" max="16384" width="11.42578125" style="16"/>
  </cols>
  <sheetData>
    <row r="1" spans="2:17" ht="15" customHeight="1" thickBot="1" x14ac:dyDescent="0.3"/>
    <row r="2" spans="2:17" x14ac:dyDescent="0.25">
      <c r="B2" s="87" t="s">
        <v>62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9"/>
    </row>
    <row r="3" spans="2:17" x14ac:dyDescent="0.25">
      <c r="B3" s="37">
        <v>15</v>
      </c>
      <c r="C3" s="38">
        <v>14</v>
      </c>
      <c r="D3" s="38">
        <v>13</v>
      </c>
      <c r="E3" s="38">
        <v>12</v>
      </c>
      <c r="F3" s="38">
        <v>11</v>
      </c>
      <c r="G3" s="38">
        <v>10</v>
      </c>
      <c r="H3" s="38">
        <v>9</v>
      </c>
      <c r="I3" s="38">
        <v>8</v>
      </c>
      <c r="J3" s="38">
        <v>7</v>
      </c>
      <c r="K3" s="38">
        <v>6</v>
      </c>
      <c r="L3" s="38">
        <v>5</v>
      </c>
      <c r="M3" s="38">
        <v>4</v>
      </c>
      <c r="N3" s="38">
        <v>3</v>
      </c>
      <c r="O3" s="38">
        <v>2</v>
      </c>
      <c r="P3" s="38">
        <v>1</v>
      </c>
      <c r="Q3" s="39">
        <v>0</v>
      </c>
    </row>
    <row r="4" spans="2:17" ht="45.75" thickBot="1" x14ac:dyDescent="0.3">
      <c r="B4" s="40" t="s">
        <v>63</v>
      </c>
      <c r="C4" s="41" t="s">
        <v>63</v>
      </c>
      <c r="D4" s="41" t="s">
        <v>63</v>
      </c>
      <c r="E4" s="41" t="s">
        <v>63</v>
      </c>
      <c r="F4" s="41" t="s">
        <v>63</v>
      </c>
      <c r="G4" s="41" t="s">
        <v>63</v>
      </c>
      <c r="H4" s="41" t="s">
        <v>63</v>
      </c>
      <c r="I4" s="41" t="s">
        <v>63</v>
      </c>
      <c r="J4" s="42" t="s">
        <v>64</v>
      </c>
      <c r="K4" s="41" t="s">
        <v>63</v>
      </c>
      <c r="L4" s="41" t="s">
        <v>63</v>
      </c>
      <c r="M4" s="43" t="s">
        <v>65</v>
      </c>
      <c r="N4" s="44" t="s">
        <v>63</v>
      </c>
      <c r="O4" s="42" t="s">
        <v>66</v>
      </c>
      <c r="P4" s="42" t="s">
        <v>67</v>
      </c>
      <c r="Q4" s="45" t="s">
        <v>68</v>
      </c>
    </row>
    <row r="6" spans="2:17" ht="15.75" thickBot="1" x14ac:dyDescent="0.3"/>
    <row r="7" spans="2:17" x14ac:dyDescent="0.25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</row>
    <row r="8" spans="2:17" x14ac:dyDescent="0.25">
      <c r="B8" s="46">
        <v>15</v>
      </c>
      <c r="C8" s="47">
        <v>14</v>
      </c>
      <c r="D8" s="47">
        <v>13</v>
      </c>
      <c r="E8" s="47">
        <v>12</v>
      </c>
      <c r="F8" s="47">
        <v>11</v>
      </c>
      <c r="G8" s="47">
        <v>10</v>
      </c>
      <c r="H8" s="47">
        <v>9</v>
      </c>
      <c r="I8" s="47">
        <v>8</v>
      </c>
      <c r="J8" s="47">
        <v>7</v>
      </c>
      <c r="K8" s="47">
        <v>6</v>
      </c>
      <c r="L8" s="47">
        <v>5</v>
      </c>
      <c r="M8" s="47">
        <v>4</v>
      </c>
      <c r="N8" s="47">
        <v>3</v>
      </c>
      <c r="O8" s="47">
        <v>2</v>
      </c>
      <c r="P8" s="47">
        <v>1</v>
      </c>
      <c r="Q8" s="48">
        <v>0</v>
      </c>
    </row>
    <row r="9" spans="2:17" ht="15.75" thickBot="1" x14ac:dyDescent="0.3">
      <c r="B9" s="49" t="s">
        <v>63</v>
      </c>
      <c r="C9" s="50" t="s">
        <v>63</v>
      </c>
      <c r="D9" s="50" t="s">
        <v>63</v>
      </c>
      <c r="E9" s="50" t="s">
        <v>63</v>
      </c>
      <c r="F9" s="50" t="s">
        <v>63</v>
      </c>
      <c r="G9" s="50" t="s">
        <v>63</v>
      </c>
      <c r="H9" s="50" t="s">
        <v>63</v>
      </c>
      <c r="I9" s="50" t="s">
        <v>63</v>
      </c>
      <c r="J9" s="50" t="s">
        <v>63</v>
      </c>
      <c r="K9" s="50" t="s">
        <v>63</v>
      </c>
      <c r="L9" s="50" t="s">
        <v>63</v>
      </c>
      <c r="M9" s="50" t="s">
        <v>63</v>
      </c>
      <c r="N9" s="51" t="s">
        <v>70</v>
      </c>
      <c r="O9" s="51" t="s">
        <v>71</v>
      </c>
      <c r="P9" s="51" t="s">
        <v>72</v>
      </c>
      <c r="Q9" s="52" t="s">
        <v>73</v>
      </c>
    </row>
    <row r="11" spans="2:17" ht="15.75" thickBot="1" x14ac:dyDescent="0.3"/>
    <row r="12" spans="2:17" x14ac:dyDescent="0.25">
      <c r="B12" s="93" t="s">
        <v>74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5"/>
    </row>
    <row r="13" spans="2:17" x14ac:dyDescent="0.25">
      <c r="B13" s="53">
        <v>15</v>
      </c>
      <c r="C13" s="54">
        <v>14</v>
      </c>
      <c r="D13" s="54">
        <v>13</v>
      </c>
      <c r="E13" s="54">
        <v>12</v>
      </c>
      <c r="F13" s="54">
        <v>11</v>
      </c>
      <c r="G13" s="54">
        <v>10</v>
      </c>
      <c r="H13" s="54">
        <v>9</v>
      </c>
      <c r="I13" s="54">
        <v>8</v>
      </c>
      <c r="J13" s="54">
        <v>7</v>
      </c>
      <c r="K13" s="54">
        <v>6</v>
      </c>
      <c r="L13" s="54">
        <v>5</v>
      </c>
      <c r="M13" s="54">
        <v>4</v>
      </c>
      <c r="N13" s="54">
        <v>3</v>
      </c>
      <c r="O13" s="54">
        <v>2</v>
      </c>
      <c r="P13" s="54">
        <v>1</v>
      </c>
      <c r="Q13" s="55">
        <v>0</v>
      </c>
    </row>
    <row r="14" spans="2:17" ht="15.75" thickBot="1" x14ac:dyDescent="0.3">
      <c r="B14" s="96" t="s">
        <v>75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8"/>
    </row>
    <row r="16" spans="2:17" ht="15.75" thickBot="1" x14ac:dyDescent="0.3"/>
    <row r="17" spans="2:17" x14ac:dyDescent="0.25">
      <c r="B17" s="99" t="s">
        <v>76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1"/>
    </row>
    <row r="18" spans="2:17" x14ac:dyDescent="0.25">
      <c r="B18" s="56">
        <v>15</v>
      </c>
      <c r="C18" s="57">
        <v>14</v>
      </c>
      <c r="D18" s="57">
        <v>13</v>
      </c>
      <c r="E18" s="57">
        <v>12</v>
      </c>
      <c r="F18" s="57">
        <v>11</v>
      </c>
      <c r="G18" s="57">
        <v>10</v>
      </c>
      <c r="H18" s="57">
        <v>9</v>
      </c>
      <c r="I18" s="57">
        <v>8</v>
      </c>
      <c r="J18" s="57">
        <v>7</v>
      </c>
      <c r="K18" s="57">
        <v>6</v>
      </c>
      <c r="L18" s="57">
        <v>5</v>
      </c>
      <c r="M18" s="57">
        <v>4</v>
      </c>
      <c r="N18" s="57">
        <v>3</v>
      </c>
      <c r="O18" s="57">
        <v>2</v>
      </c>
      <c r="P18" s="57">
        <v>1</v>
      </c>
      <c r="Q18" s="58">
        <v>0</v>
      </c>
    </row>
    <row r="19" spans="2:17" ht="45.75" thickBot="1" x14ac:dyDescent="0.3">
      <c r="B19" s="59" t="s">
        <v>63</v>
      </c>
      <c r="C19" s="60" t="s">
        <v>63</v>
      </c>
      <c r="D19" s="60" t="s">
        <v>63</v>
      </c>
      <c r="E19" s="60" t="s">
        <v>63</v>
      </c>
      <c r="F19" s="60" t="s">
        <v>63</v>
      </c>
      <c r="G19" s="60" t="s">
        <v>63</v>
      </c>
      <c r="H19" s="60" t="s">
        <v>63</v>
      </c>
      <c r="I19" s="60" t="s">
        <v>63</v>
      </c>
      <c r="J19" s="61" t="s">
        <v>64</v>
      </c>
      <c r="K19" s="62" t="s">
        <v>63</v>
      </c>
      <c r="L19" s="62" t="s">
        <v>63</v>
      </c>
      <c r="M19" s="63" t="s">
        <v>65</v>
      </c>
      <c r="N19" s="62" t="s">
        <v>63</v>
      </c>
      <c r="O19" s="62" t="s">
        <v>63</v>
      </c>
      <c r="P19" s="62" t="s">
        <v>63</v>
      </c>
      <c r="Q19" s="64" t="s">
        <v>77</v>
      </c>
    </row>
    <row r="21" spans="2:17" ht="15.75" thickBot="1" x14ac:dyDescent="0.3"/>
    <row r="22" spans="2:17" x14ac:dyDescent="0.25">
      <c r="B22" s="102" t="s">
        <v>78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</row>
    <row r="23" spans="2:17" x14ac:dyDescent="0.25">
      <c r="B23" s="65">
        <v>15</v>
      </c>
      <c r="C23" s="66">
        <v>14</v>
      </c>
      <c r="D23" s="66">
        <v>13</v>
      </c>
      <c r="E23" s="66">
        <v>12</v>
      </c>
      <c r="F23" s="66">
        <v>11</v>
      </c>
      <c r="G23" s="66">
        <v>10</v>
      </c>
      <c r="H23" s="66">
        <v>9</v>
      </c>
      <c r="I23" s="66">
        <v>8</v>
      </c>
      <c r="J23" s="66">
        <v>7</v>
      </c>
      <c r="K23" s="66">
        <v>6</v>
      </c>
      <c r="L23" s="66">
        <v>5</v>
      </c>
      <c r="M23" s="66">
        <v>4</v>
      </c>
      <c r="N23" s="66">
        <v>3</v>
      </c>
      <c r="O23" s="66">
        <v>2</v>
      </c>
      <c r="P23" s="66">
        <v>1</v>
      </c>
      <c r="Q23" s="67">
        <v>0</v>
      </c>
    </row>
    <row r="24" spans="2:17" ht="45.75" thickBot="1" x14ac:dyDescent="0.3">
      <c r="B24" s="68" t="s">
        <v>63</v>
      </c>
      <c r="C24" s="69" t="s">
        <v>63</v>
      </c>
      <c r="D24" s="69" t="s">
        <v>63</v>
      </c>
      <c r="E24" s="69" t="s">
        <v>63</v>
      </c>
      <c r="F24" s="69" t="s">
        <v>63</v>
      </c>
      <c r="G24" s="69" t="s">
        <v>63</v>
      </c>
      <c r="H24" s="69" t="s">
        <v>63</v>
      </c>
      <c r="I24" s="69" t="s">
        <v>63</v>
      </c>
      <c r="J24" s="70" t="s">
        <v>64</v>
      </c>
      <c r="K24" s="71" t="s">
        <v>63</v>
      </c>
      <c r="L24" s="71" t="s">
        <v>63</v>
      </c>
      <c r="M24" s="72" t="s">
        <v>65</v>
      </c>
      <c r="N24" s="71" t="s">
        <v>63</v>
      </c>
      <c r="O24" s="71" t="s">
        <v>63</v>
      </c>
      <c r="P24" s="71" t="s">
        <v>63</v>
      </c>
      <c r="Q24" s="73" t="s">
        <v>63</v>
      </c>
    </row>
    <row r="26" spans="2:17" ht="15.75" thickBot="1" x14ac:dyDescent="0.3"/>
    <row r="27" spans="2:17" x14ac:dyDescent="0.25">
      <c r="B27" s="84" t="s">
        <v>79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6"/>
    </row>
    <row r="28" spans="2:17" x14ac:dyDescent="0.25">
      <c r="B28" s="74">
        <v>15</v>
      </c>
      <c r="C28" s="75">
        <v>14</v>
      </c>
      <c r="D28" s="75">
        <v>13</v>
      </c>
      <c r="E28" s="75">
        <v>12</v>
      </c>
      <c r="F28" s="75">
        <v>11</v>
      </c>
      <c r="G28" s="75">
        <v>10</v>
      </c>
      <c r="H28" s="75">
        <v>9</v>
      </c>
      <c r="I28" s="75">
        <v>8</v>
      </c>
      <c r="J28" s="75">
        <v>7</v>
      </c>
      <c r="K28" s="75">
        <v>6</v>
      </c>
      <c r="L28" s="75">
        <v>5</v>
      </c>
      <c r="M28" s="75">
        <v>4</v>
      </c>
      <c r="N28" s="75">
        <v>3</v>
      </c>
      <c r="O28" s="75">
        <v>2</v>
      </c>
      <c r="P28" s="75">
        <v>1</v>
      </c>
      <c r="Q28" s="76">
        <v>0</v>
      </c>
    </row>
    <row r="29" spans="2:17" ht="45.75" thickBot="1" x14ac:dyDescent="0.3">
      <c r="B29" s="77" t="s">
        <v>63</v>
      </c>
      <c r="C29" s="78" t="s">
        <v>63</v>
      </c>
      <c r="D29" s="78" t="s">
        <v>63</v>
      </c>
      <c r="E29" s="78" t="s">
        <v>63</v>
      </c>
      <c r="F29" s="78" t="s">
        <v>63</v>
      </c>
      <c r="G29" s="78" t="s">
        <v>63</v>
      </c>
      <c r="H29" s="78" t="s">
        <v>63</v>
      </c>
      <c r="I29" s="78" t="s">
        <v>63</v>
      </c>
      <c r="J29" s="78" t="s">
        <v>63</v>
      </c>
      <c r="K29" s="78" t="s">
        <v>63</v>
      </c>
      <c r="L29" s="78" t="s">
        <v>63</v>
      </c>
      <c r="M29" s="78" t="s">
        <v>63</v>
      </c>
      <c r="N29" s="79" t="s">
        <v>63</v>
      </c>
      <c r="O29" s="79" t="s">
        <v>63</v>
      </c>
      <c r="P29" s="80" t="s">
        <v>80</v>
      </c>
      <c r="Q29" s="81" t="s">
        <v>81</v>
      </c>
    </row>
  </sheetData>
  <sheetProtection sheet="1" objects="1" scenarios="1"/>
  <mergeCells count="7">
    <mergeCell ref="B27:Q27"/>
    <mergeCell ref="B2:Q2"/>
    <mergeCell ref="B7:Q7"/>
    <mergeCell ref="B12:Q12"/>
    <mergeCell ref="B14:Q14"/>
    <mergeCell ref="B17:Q17"/>
    <mergeCell ref="B22:Q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Calculator</vt:lpstr>
      <vt:lpstr>Register types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DWAUTHIER</dc:creator>
  <cp:lastModifiedBy>DWAUTHIER</cp:lastModifiedBy>
  <dcterms:created xsi:type="dcterms:W3CDTF">2015-05-13T16:14:37Z</dcterms:created>
  <dcterms:modified xsi:type="dcterms:W3CDTF">2015-05-13T20:09:57Z</dcterms:modified>
</cp:coreProperties>
</file>